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yssenkruppmaterialsnam-my.sharepoint.com/personal/10648528_thyssenkrupp-materials_com/Documents/2.0 Marketing/1.0 CBS/Materials/Stainless Steel/SS MAXX Flyer/"/>
    </mc:Choice>
  </mc:AlternateContent>
  <xr:revisionPtr revIDLastSave="120" documentId="13_ncr:1_{49D244CD-DF9F-48AE-84EB-1E7E6ECDDE21}" xr6:coauthVersionLast="47" xr6:coauthVersionMax="47" xr10:uidLastSave="{32FFFFC4-CA4E-4D31-9918-73A447947A53}"/>
  <workbookProtection workbookAlgorithmName="SHA-512" workbookHashValue="kADSSx++0+NdeTLyhMDIX0J/SGcR/+IU/u9ZZYpkND1wfLi1fKzhogteTpIF9Dn1QDoxKfOeStHeo72jW5hhbA==" workbookSaltValue="cEkF/rWn+XIPj7k81y6L1g==" workbookSpinCount="100000" lockStructure="1"/>
  <bookViews>
    <workbookView xWindow="-120" yWindow="-120" windowWidth="29040" windowHeight="15840" xr2:uid="{43D19C3C-392B-4903-B81B-472C52809F01}"/>
  </bookViews>
  <sheets>
    <sheet name="MAXXCalculator" sheetId="3" r:id="rId1"/>
    <sheet name="Speeds&amp;Feeds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C9" i="3"/>
  <c r="C10" i="3" s="1"/>
  <c r="C5" i="3"/>
  <c r="C4" i="3"/>
  <c r="C11" i="3"/>
  <c r="E11" i="3" s="1"/>
  <c r="C6" i="3"/>
  <c r="C7" i="3" s="1"/>
  <c r="D12" i="3"/>
  <c r="D14" i="3" s="1"/>
  <c r="D10" i="3"/>
  <c r="D7" i="3"/>
  <c r="E10" i="3" l="1"/>
  <c r="F10" i="3" s="1"/>
  <c r="E7" i="3"/>
  <c r="C12" i="3"/>
  <c r="E12" i="3" s="1"/>
  <c r="E6" i="3"/>
  <c r="F7" i="3"/>
  <c r="D15" i="3"/>
  <c r="C14" i="3" l="1"/>
  <c r="E14" i="3" s="1"/>
  <c r="F14" i="3" s="1"/>
  <c r="F12" i="3"/>
  <c r="C17" i="3"/>
  <c r="C15" i="3" l="1"/>
  <c r="C16" i="3" s="1"/>
  <c r="E15" i="3" l="1"/>
  <c r="F15" i="3" s="1"/>
  <c r="C18" i="3"/>
  <c r="B20" i="3" s="1"/>
</calcChain>
</file>

<file path=xl/sharedStrings.xml><?xml version="1.0" encoding="utf-8"?>
<sst xmlns="http://schemas.openxmlformats.org/spreadsheetml/2006/main" count="24" uniqueCount="22">
  <si>
    <t>MAXX</t>
  </si>
  <si>
    <t>Difference</t>
  </si>
  <si>
    <t>Improvement</t>
  </si>
  <si>
    <t>Run Size (Components)</t>
  </si>
  <si>
    <t>Cost Per Insert</t>
  </si>
  <si>
    <t># Tools Required  (Inserts)</t>
  </si>
  <si>
    <t>Total Tool Cost</t>
  </si>
  <si>
    <t>Material Cost/lb</t>
  </si>
  <si>
    <t>Weight of Material Required</t>
  </si>
  <si>
    <t>Material Cost</t>
  </si>
  <si>
    <t>Cycle Time/ Component (Minutes)</t>
  </si>
  <si>
    <t>Total Run Time (hours)</t>
  </si>
  <si>
    <t>Machine Cost/hour</t>
  </si>
  <si>
    <t>Machine Time Cost</t>
  </si>
  <si>
    <t>Cost Per Component</t>
  </si>
  <si>
    <t>Savings per Component</t>
  </si>
  <si>
    <t>-</t>
  </si>
  <si>
    <t>Time Savings (hours)</t>
  </si>
  <si>
    <t>Total Savings</t>
  </si>
  <si>
    <t>Standard Product</t>
  </si>
  <si>
    <t>Configuration</t>
  </si>
  <si>
    <t>To use this calculator, enter new data in the colored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</si>
</sst>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_);[Red]\(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3C71"/>
      <name val="Calibri"/>
      <family val="2"/>
      <scheme val="minor"/>
    </font>
    <font>
      <sz val="18"/>
      <name val="Calibri"/>
      <family val="2"/>
      <scheme val="minor"/>
    </font>
    <font>
      <b/>
      <sz val="12"/>
      <color rgb="FF003C71"/>
      <name val="Calibri"/>
      <family val="2"/>
      <scheme val="minor"/>
    </font>
    <font>
      <sz val="11"/>
      <color rgb="FF003C7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thin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/>
    <xf numFmtId="6" fontId="0" fillId="0" borderId="0" xfId="0" applyNumberFormat="1"/>
    <xf numFmtId="3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left" vertical="center" wrapText="1" readingOrder="1"/>
    </xf>
    <xf numFmtId="3" fontId="3" fillId="0" borderId="9" xfId="0" applyNumberFormat="1" applyFont="1" applyFill="1" applyBorder="1" applyAlignment="1">
      <alignment horizontal="center" vertical="center" wrapText="1" readingOrder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 readingOrder="1"/>
    </xf>
    <xf numFmtId="40" fontId="5" fillId="0" borderId="12" xfId="0" applyNumberFormat="1" applyFont="1" applyFill="1" applyBorder="1" applyAlignment="1">
      <alignment horizontal="center" vertical="center" wrapText="1" readingOrder="1"/>
    </xf>
    <xf numFmtId="10" fontId="5" fillId="0" borderId="6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left" vertical="center" wrapText="1" readingOrder="1"/>
    </xf>
    <xf numFmtId="6" fontId="3" fillId="0" borderId="17" xfId="0" applyNumberFormat="1" applyFont="1" applyFill="1" applyBorder="1" applyAlignment="1">
      <alignment horizontal="center" vertical="center" wrapText="1" readingOrder="1"/>
    </xf>
    <xf numFmtId="6" fontId="3" fillId="0" borderId="15" xfId="0" applyNumberFormat="1" applyFont="1" applyFill="1" applyBorder="1" applyAlignment="1">
      <alignment horizontal="center" vertical="center" wrapText="1" readingOrder="1"/>
    </xf>
    <xf numFmtId="6" fontId="5" fillId="0" borderId="4" xfId="0" applyNumberFormat="1" applyFont="1" applyFill="1" applyBorder="1" applyAlignment="1">
      <alignment horizontal="center" vertical="center" wrapText="1" readingOrder="1"/>
    </xf>
    <xf numFmtId="10" fontId="5" fillId="0" borderId="4" xfId="0" applyNumberFormat="1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 readingOrder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readingOrder="1"/>
    </xf>
    <xf numFmtId="6" fontId="3" fillId="0" borderId="6" xfId="0" applyNumberFormat="1" applyFont="1" applyFill="1" applyBorder="1" applyAlignment="1">
      <alignment horizontal="center" vertical="center" wrapText="1" readingOrder="1"/>
    </xf>
    <xf numFmtId="6" fontId="5" fillId="0" borderId="6" xfId="0" applyNumberFormat="1" applyFont="1" applyFill="1" applyBorder="1" applyAlignment="1">
      <alignment horizontal="center" vertical="center" wrapText="1" readingOrder="1"/>
    </xf>
    <xf numFmtId="1" fontId="3" fillId="0" borderId="5" xfId="0" applyNumberFormat="1" applyFont="1" applyFill="1" applyBorder="1" applyAlignment="1">
      <alignment horizontal="center" vertical="center" wrapText="1" readingOrder="1"/>
    </xf>
    <xf numFmtId="1" fontId="3" fillId="0" borderId="16" xfId="0" applyNumberFormat="1" applyFont="1" applyFill="1" applyBorder="1" applyAlignment="1">
      <alignment horizontal="center" vertical="center" wrapText="1" readingOrder="1"/>
    </xf>
    <xf numFmtId="165" fontId="5" fillId="0" borderId="6" xfId="0" applyNumberFormat="1" applyFont="1" applyFill="1" applyBorder="1" applyAlignment="1">
      <alignment horizontal="center" vertical="center" wrapText="1" readingOrder="1"/>
    </xf>
    <xf numFmtId="6" fontId="3" fillId="0" borderId="10" xfId="0" applyNumberFormat="1" applyFont="1" applyFill="1" applyBorder="1" applyAlignment="1">
      <alignment horizontal="center" vertical="center" wrapText="1" readingOrder="1"/>
    </xf>
    <xf numFmtId="6" fontId="3" fillId="0" borderId="13" xfId="0" applyNumberFormat="1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left" vertical="center" wrapText="1" readingOrder="1"/>
    </xf>
    <xf numFmtId="6" fontId="5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0" fillId="0" borderId="0" xfId="0" applyFont="1"/>
    <xf numFmtId="7" fontId="3" fillId="0" borderId="8" xfId="2" applyNumberFormat="1" applyFont="1" applyFill="1" applyBorder="1" applyAlignment="1">
      <alignment horizontal="center" vertical="center" wrapText="1" readingOrder="1"/>
    </xf>
    <xf numFmtId="8" fontId="5" fillId="0" borderId="17" xfId="0" applyNumberFormat="1" applyFont="1" applyFill="1" applyBorder="1" applyAlignment="1">
      <alignment horizontal="center" vertical="center" wrapText="1" readingOrder="1"/>
    </xf>
    <xf numFmtId="10" fontId="5" fillId="0" borderId="8" xfId="0" applyNumberFormat="1" applyFont="1" applyFill="1" applyBorder="1" applyAlignment="1">
      <alignment horizontal="center" vertical="center" wrapText="1" readingOrder="1"/>
    </xf>
    <xf numFmtId="0" fontId="3" fillId="0" borderId="19" xfId="0" applyFont="1" applyFill="1" applyBorder="1" applyAlignment="1">
      <alignment horizontal="left" vertical="center" wrapText="1" readingOrder="1"/>
    </xf>
    <xf numFmtId="8" fontId="5" fillId="0" borderId="20" xfId="0" applyNumberFormat="1" applyFont="1" applyFill="1" applyBorder="1" applyAlignment="1">
      <alignment horizontal="center" vertical="center" wrapText="1" readingOrder="1"/>
    </xf>
    <xf numFmtId="0" fontId="6" fillId="0" borderId="20" xfId="0" applyFont="1" applyFill="1" applyBorder="1" applyAlignment="1">
      <alignment horizontal="center" vertical="center" wrapText="1" readingOrder="1"/>
    </xf>
    <xf numFmtId="0" fontId="4" fillId="0" borderId="20" xfId="0" applyFont="1" applyFill="1" applyBorder="1" applyAlignment="1">
      <alignment horizontal="center" vertical="center" wrapText="1"/>
    </xf>
    <xf numFmtId="8" fontId="3" fillId="0" borderId="10" xfId="0" applyNumberFormat="1" applyFont="1" applyFill="1" applyBorder="1" applyAlignment="1">
      <alignment horizontal="center" vertical="center" wrapText="1" readingOrder="1"/>
    </xf>
    <xf numFmtId="37" fontId="3" fillId="0" borderId="18" xfId="1" applyNumberFormat="1" applyFont="1" applyFill="1" applyBorder="1" applyAlignment="1">
      <alignment horizontal="center" vertical="center" wrapText="1" readingOrder="1"/>
    </xf>
    <xf numFmtId="39" fontId="3" fillId="0" borderId="10" xfId="1" applyNumberFormat="1" applyFont="1" applyFill="1" applyBorder="1" applyAlignment="1">
      <alignment horizontal="center" vertical="center" wrapText="1" readingOrder="1"/>
    </xf>
    <xf numFmtId="7" fontId="3" fillId="2" borderId="21" xfId="2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3" fontId="3" fillId="2" borderId="21" xfId="0" applyNumberFormat="1" applyFont="1" applyFill="1" applyBorder="1" applyAlignment="1" applyProtection="1">
      <alignment horizontal="center" vertical="center" wrapText="1" readingOrder="1"/>
      <protection locked="0"/>
    </xf>
    <xf numFmtId="7" fontId="3" fillId="2" borderId="21" xfId="2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21" xfId="0" applyFont="1" applyFill="1" applyBorder="1" applyAlignment="1" applyProtection="1">
      <alignment horizontal="center" vertical="center" wrapText="1" readingOrder="1"/>
      <protection locked="0"/>
    </xf>
    <xf numFmtId="8" fontId="3" fillId="2" borderId="21" xfId="0" applyNumberFormat="1" applyFont="1" applyFill="1" applyBorder="1" applyAlignment="1" applyProtection="1">
      <alignment horizontal="center" vertical="center" wrapText="1" readingOrder="1"/>
      <protection locked="0"/>
    </xf>
    <xf numFmtId="4" fontId="3" fillId="2" borderId="21" xfId="0" applyNumberFormat="1" applyFont="1" applyFill="1" applyBorder="1" applyAlignment="1" applyProtection="1">
      <alignment horizontal="center" vertical="center" wrapText="1" readingOrder="1"/>
      <protection locked="0"/>
    </xf>
    <xf numFmtId="6" fontId="3" fillId="2" borderId="21" xfId="0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rgb="FF003C7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rgb="FFFFFFFF"/>
        </bottom>
      </border>
    </dxf>
    <dxf>
      <border outline="0">
        <top style="thin">
          <color rgb="FFFFFFFF"/>
        </top>
        <bottom style="medium">
          <color rgb="FFFFFFFF"/>
        </bottom>
      </border>
    </dxf>
    <dxf>
      <fill>
        <patternFill patternType="solid">
          <fgColor rgb="FF73C3F0"/>
          <bgColor rgb="FFEEF0F2"/>
        </patternFill>
      </fill>
    </dxf>
    <dxf>
      <fill>
        <patternFill>
          <bgColor theme="0"/>
        </patternFill>
      </fill>
    </dxf>
    <dxf>
      <fill>
        <patternFill patternType="solid">
          <fgColor theme="7" tint="0.79992065187536243"/>
          <bgColor rgb="FFEEF0F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7"/>
        </top>
      </border>
    </dxf>
    <dxf>
      <font>
        <b/>
        <color theme="0"/>
      </font>
      <fill>
        <patternFill patternType="solid">
          <fgColor rgb="FF0078DC"/>
          <bgColor rgb="FF003C7D"/>
        </patternFill>
      </fill>
    </dxf>
    <dxf>
      <font>
        <color theme="1"/>
      </font>
      <border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horizontal style="thin">
          <color theme="7" tint="0.39997558519241921"/>
        </horizontal>
      </border>
    </dxf>
  </dxfs>
  <tableStyles count="1" defaultTableStyle="TableStyleMedium2" defaultPivotStyle="PivotStyleLight16">
    <tableStyle name="tk Table" pivot="0" count="8" xr9:uid="{854D58D8-E6C9-45BE-9F5B-33A07792EB69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581</xdr:colOff>
      <xdr:row>33</xdr:row>
      <xdr:rowOff>145300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22F84B-2778-64F8-6F35-704CB1180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6706181" cy="59974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12</xdr:col>
      <xdr:colOff>168236</xdr:colOff>
      <xdr:row>73</xdr:row>
      <xdr:rowOff>602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76A6BE-60AB-80FD-FF40-A1688850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400800"/>
          <a:ext cx="6873836" cy="6950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454939-4A5C-4BD1-9FE1-EF085F63B072}" name="Table3" displayName="Table3" ref="B3:F18" totalsRowShown="0" headerRowDxfId="0" dataDxfId="1" headerRowBorderDxfId="7" tableBorderDxfId="8">
  <autoFilter ref="B3:F18" xr:uid="{49454939-4A5C-4BD1-9FE1-EF085F63B07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56CF730-86C0-46DA-98EC-1DECB82DECF2}" name="Configuration" dataDxfId="6"/>
    <tableColumn id="2" xr3:uid="{34AF1E3D-6A3B-4AFA-904B-F6B9AC67BEA4}" name="MAXX" dataDxfId="5"/>
    <tableColumn id="3" xr3:uid="{9A67D54A-9711-4476-B00C-AE48DC3261B5}" name="Standard Product" dataDxfId="4"/>
    <tableColumn id="4" xr3:uid="{0072B240-E91C-41F9-A85A-D7B1E312FCA7}" name="Difference" dataDxfId="3"/>
    <tableColumn id="5" xr3:uid="{8723EBB4-F8D7-4C6B-99AB-98DE8A78E19E}" name="Improvement" dataDxfId="2"/>
  </tableColumns>
  <tableStyleInfo name="tk Table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4DE03-1280-434B-B501-2CD675649BFE}">
  <dimension ref="B1:N21"/>
  <sheetViews>
    <sheetView tabSelected="1" workbookViewId="0">
      <selection activeCell="H7" sqref="H7"/>
    </sheetView>
  </sheetViews>
  <sheetFormatPr defaultRowHeight="14.4" x14ac:dyDescent="0.3"/>
  <cols>
    <col min="2" max="5" width="27.33203125" customWidth="1"/>
    <col min="6" max="6" width="16.77734375" customWidth="1"/>
    <col min="8" max="8" width="11.6640625" customWidth="1"/>
  </cols>
  <sheetData>
    <row r="1" spans="2:14" ht="48" thickTop="1" thickBot="1" x14ac:dyDescent="0.35">
      <c r="B1" s="44" t="s">
        <v>21</v>
      </c>
    </row>
    <row r="2" spans="2:14" ht="15" thickTop="1" x14ac:dyDescent="0.3"/>
    <row r="3" spans="2:14" ht="28.8" customHeight="1" thickBot="1" x14ac:dyDescent="0.35">
      <c r="B3" s="45" t="s">
        <v>20</v>
      </c>
      <c r="C3" s="46" t="s">
        <v>0</v>
      </c>
      <c r="D3" s="46" t="s">
        <v>19</v>
      </c>
      <c r="E3" s="46" t="s">
        <v>1</v>
      </c>
      <c r="F3" s="46" t="s">
        <v>2</v>
      </c>
    </row>
    <row r="4" spans="2:14" ht="31.95" customHeight="1" thickTop="1" thickBot="1" x14ac:dyDescent="0.35">
      <c r="B4" s="5" t="s">
        <v>3</v>
      </c>
      <c r="C4" s="6">
        <f>D4</f>
        <v>15000</v>
      </c>
      <c r="D4" s="48">
        <v>15000</v>
      </c>
      <c r="E4" s="7"/>
      <c r="F4" s="8"/>
    </row>
    <row r="5" spans="2:14" ht="31.95" customHeight="1" thickTop="1" thickBot="1" x14ac:dyDescent="0.35">
      <c r="B5" s="5" t="s">
        <v>4</v>
      </c>
      <c r="C5" s="41">
        <f>D5</f>
        <v>11.983221476510067</v>
      </c>
      <c r="D5" s="49">
        <v>11.983221476510067</v>
      </c>
      <c r="E5" s="7"/>
      <c r="F5" s="8"/>
    </row>
    <row r="6" spans="2:14" ht="31.95" customHeight="1" thickTop="1" thickBot="1" x14ac:dyDescent="0.35">
      <c r="B6" s="5" t="s">
        <v>5</v>
      </c>
      <c r="C6" s="9">
        <f>D6*(1+F6)</f>
        <v>281.55680000000001</v>
      </c>
      <c r="D6" s="50">
        <v>368</v>
      </c>
      <c r="E6" s="10">
        <f>C6-D6</f>
        <v>-86.44319999999999</v>
      </c>
      <c r="F6" s="11">
        <v>-0.2349</v>
      </c>
    </row>
    <row r="7" spans="2:14" ht="16.8" thickTop="1" thickBot="1" x14ac:dyDescent="0.35">
      <c r="B7" s="12" t="s">
        <v>6</v>
      </c>
      <c r="C7" s="13">
        <f>C5*C6</f>
        <v>3373.95749261745</v>
      </c>
      <c r="D7" s="14">
        <f>D5*D6</f>
        <v>4409.8255033557052</v>
      </c>
      <c r="E7" s="15">
        <f>C7-D7</f>
        <v>-1035.8680107382552</v>
      </c>
      <c r="F7" s="16">
        <f>E7/C7</f>
        <v>-0.30701869036727225</v>
      </c>
    </row>
    <row r="8" spans="2:14" ht="31.95" customHeight="1" thickTop="1" thickBot="1" x14ac:dyDescent="0.35">
      <c r="B8" s="17" t="s">
        <v>7</v>
      </c>
      <c r="C8" s="51">
        <v>2.17</v>
      </c>
      <c r="D8" s="51">
        <v>2.15</v>
      </c>
      <c r="E8" s="18"/>
      <c r="F8" s="19"/>
    </row>
    <row r="9" spans="2:14" ht="31.95" customHeight="1" thickTop="1" thickBot="1" x14ac:dyDescent="0.35">
      <c r="B9" s="20" t="s">
        <v>8</v>
      </c>
      <c r="C9" s="42">
        <f>D9</f>
        <v>14950.232558139536</v>
      </c>
      <c r="D9" s="48">
        <v>14950.232558139536</v>
      </c>
      <c r="E9" s="18"/>
      <c r="F9" s="19"/>
    </row>
    <row r="10" spans="2:14" ht="16.2" thickBot="1" x14ac:dyDescent="0.35">
      <c r="B10" s="20" t="s">
        <v>9</v>
      </c>
      <c r="C10" s="21">
        <f>C8*C9</f>
        <v>32442.004651162792</v>
      </c>
      <c r="D10" s="14">
        <f>D8*D9</f>
        <v>32143</v>
      </c>
      <c r="E10" s="22">
        <f>C10-D10</f>
        <v>299.00465116279156</v>
      </c>
      <c r="F10" s="11">
        <f>E10/C10</f>
        <v>9.2165898617511781E-3</v>
      </c>
    </row>
    <row r="11" spans="2:14" ht="31.95" customHeight="1" thickTop="1" thickBot="1" x14ac:dyDescent="0.35">
      <c r="B11" s="20" t="s">
        <v>10</v>
      </c>
      <c r="C11" s="43">
        <f>D11*(1+F11)</f>
        <v>1.9506109999999999</v>
      </c>
      <c r="D11" s="52">
        <v>2.27</v>
      </c>
      <c r="E11" s="10">
        <f>C11-D11</f>
        <v>-0.31938900000000015</v>
      </c>
      <c r="F11" s="11">
        <v>-0.14069999999999999</v>
      </c>
    </row>
    <row r="12" spans="2:14" ht="16.2" thickBot="1" x14ac:dyDescent="0.35">
      <c r="B12" s="20" t="s">
        <v>11</v>
      </c>
      <c r="C12" s="23">
        <f>(C4*C11)/60</f>
        <v>487.65274999999997</v>
      </c>
      <c r="D12" s="24">
        <f>(D4*D11)/60</f>
        <v>567.5</v>
      </c>
      <c r="E12" s="25">
        <f>C12-D12</f>
        <v>-79.847250000000031</v>
      </c>
      <c r="F12" s="16">
        <f>E12/D12</f>
        <v>-0.14070000000000005</v>
      </c>
      <c r="L12" s="1"/>
    </row>
    <row r="13" spans="2:14" ht="31.95" customHeight="1" thickTop="1" thickBot="1" x14ac:dyDescent="0.35">
      <c r="B13" s="20" t="s">
        <v>12</v>
      </c>
      <c r="C13" s="26">
        <f>D13</f>
        <v>100</v>
      </c>
      <c r="D13" s="53">
        <v>100</v>
      </c>
      <c r="E13" s="18"/>
      <c r="F13" s="19"/>
      <c r="L13" s="1"/>
      <c r="M13" s="2"/>
      <c r="N13" s="3"/>
    </row>
    <row r="14" spans="2:14" ht="16.2" thickBot="1" x14ac:dyDescent="0.35">
      <c r="B14" s="20" t="s">
        <v>13</v>
      </c>
      <c r="C14" s="21">
        <f>C13*C12</f>
        <v>48765.274999999994</v>
      </c>
      <c r="D14" s="27">
        <f>D13*D12</f>
        <v>56750</v>
      </c>
      <c r="E14" s="22">
        <f>C14-D14</f>
        <v>-7984.7250000000058</v>
      </c>
      <c r="F14" s="11">
        <f>E14/C14</f>
        <v>-0.16373792621901562</v>
      </c>
      <c r="L14" s="4"/>
      <c r="M14" s="2"/>
      <c r="N14" s="3"/>
    </row>
    <row r="15" spans="2:14" ht="15.6" x14ac:dyDescent="0.3">
      <c r="B15" s="29" t="s">
        <v>14</v>
      </c>
      <c r="C15" s="34">
        <f>(C14+C10+C7)/C4</f>
        <v>5.638749142918682</v>
      </c>
      <c r="D15" s="34">
        <f>(D14+D10+D7)/D4</f>
        <v>6.2201883668903806</v>
      </c>
      <c r="E15" s="35">
        <f>C15-D15</f>
        <v>-0.58143922397169856</v>
      </c>
      <c r="F15" s="36">
        <f>E15/D15</f>
        <v>-9.3476144077349513E-2</v>
      </c>
      <c r="L15" s="4"/>
      <c r="M15" s="2"/>
      <c r="N15" s="3"/>
    </row>
    <row r="16" spans="2:14" ht="24" thickBot="1" x14ac:dyDescent="0.35">
      <c r="B16" s="37" t="s">
        <v>15</v>
      </c>
      <c r="C16" s="38">
        <f>C15-D15</f>
        <v>-0.58143922397169856</v>
      </c>
      <c r="D16" s="39" t="s">
        <v>16</v>
      </c>
      <c r="E16" s="40"/>
      <c r="F16" s="40"/>
      <c r="L16" s="4"/>
      <c r="M16" s="2"/>
      <c r="N16" s="3"/>
    </row>
    <row r="17" spans="2:14" ht="24" thickBot="1" x14ac:dyDescent="0.35">
      <c r="B17" s="20" t="s">
        <v>17</v>
      </c>
      <c r="C17" s="25">
        <f>E12</f>
        <v>-79.847250000000031</v>
      </c>
      <c r="D17" s="28" t="s">
        <v>16</v>
      </c>
      <c r="E17" s="19"/>
      <c r="F17" s="19"/>
      <c r="L17" s="4"/>
      <c r="M17" s="2"/>
      <c r="N17" s="3"/>
    </row>
    <row r="18" spans="2:14" ht="23.4" x14ac:dyDescent="0.3">
      <c r="B18" s="29" t="s">
        <v>18</v>
      </c>
      <c r="C18" s="30">
        <f>C16*C4</f>
        <v>-8721.5883595754785</v>
      </c>
      <c r="D18" s="31" t="s">
        <v>16</v>
      </c>
      <c r="E18" s="32"/>
      <c r="F18" s="32"/>
      <c r="L18" s="4"/>
      <c r="M18" s="2"/>
      <c r="N18" s="3"/>
    </row>
    <row r="19" spans="2:14" ht="15" thickBot="1" x14ac:dyDescent="0.35">
      <c r="B19" s="33"/>
      <c r="C19" s="33"/>
      <c r="D19" s="33"/>
      <c r="E19" s="33"/>
      <c r="F19" s="33"/>
    </row>
    <row r="20" spans="2:14" ht="66" customHeight="1" thickTop="1" thickBot="1" x14ac:dyDescent="0.35">
      <c r="B20" s="47" t="str">
        <f>IF(AND(C16&lt;0, C17&lt;0, C18&lt;0),
    "Your savings include $" &amp; TEXT(ABS(C16), "#,##0.00") &amp; " per component, " &amp; TEXT(ABS(C17), "#,##0.0") &amp; " hours saved, and a total of $" &amp; TEXT(ABS(C18), "#,##0.00") &amp; " in cost savings.",
    IF(AND(C16&lt;0, C17&lt;0),
        "Your savings include $" &amp; TEXT(ABS(C16), "#,##0.00") &amp; " per component and " &amp; TEXT(ABS(C17), "#,##0.0") &amp; " hours saved.",
        IF(AND(C16&lt;0, C18&lt;0),
            "Your savings include $" &amp; TEXT(ABS(C16), "#,##0.00") &amp; " per component and a total of $" &amp; TEXT(ABS(C18), "#,##0.00") &amp; " in cost savings.",
            IF(AND(C17&lt;0, C18&lt;0),
                "Your savings include " &amp; TEXT(ABS(C17), "#,##0.0") &amp; " hours saved and a total of $" &amp; TEXT(ABS(C18), "#,##0.00") &amp; " in cost savings.",
                IF(C16&lt;0,
                    "Your savings are $" &amp; TEXT(ABS(C16), "#,##0.00") &amp; " per component.",
                    IF(C17&lt;0,
                        "Your time savings are " &amp; TEXT(ABS(C17), "#,##0.0") &amp; " hours.",
                        IF(C18&lt;0,
                            "Your total cost savings are $" &amp; TEXT(ABS(C18), "#,##0.00") &amp; ".",
                            "No savings achieved."
                        )
                    )
                )
            )
        )
    )
)</f>
        <v>Your savings include $0.58 per component, 79.8 hours saved, and a total of $8,721.59 in cost savings.</v>
      </c>
      <c r="C20" s="47"/>
      <c r="D20" s="47"/>
      <c r="E20" s="47"/>
      <c r="F20" s="47"/>
    </row>
    <row r="21" spans="2:14" ht="15" thickTop="1" x14ac:dyDescent="0.3"/>
  </sheetData>
  <sheetProtection algorithmName="SHA-512" hashValue="5N7m2Ghk8IxJihruKzh+idaX9PSBclef0leW3ob/EZxGs9hAu09vg801lFHUWnwY3Rh9FN3udNc3oTlk6VhrQg==" saltValue="4ZxhH675Z5cqk0Mx7Qgvuw==" spinCount="100000" sheet="1" objects="1" scenarios="1" formatCells="0" formatColumns="0" formatRows="0" insertColumns="0" insertRows="0" insertHyperlinks="0" deleteColumns="0" deleteRows="0"/>
  <mergeCells count="1">
    <mergeCell ref="B20:F20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93F0-E7C4-4394-848E-156609B915D3}">
  <dimension ref="A1"/>
  <sheetViews>
    <sheetView workbookViewId="0">
      <selection activeCell="U49" sqref="U4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MAXXCalculator</vt:lpstr>
      <vt:lpstr>Speeds&amp;Feeds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Oswald, Mark</dc:creator>
  <cp:keywords/>
  <dc:description/>
  <cp:lastModifiedBy>Fenolio, Kimberly (Kim)</cp:lastModifiedBy>
  <cp:revision/>
  <dcterms:created xsi:type="dcterms:W3CDTF">2024-07-12T14:19:38Z</dcterms:created>
  <dcterms:modified xsi:type="dcterms:W3CDTF">2025-01-16T16:10:57Z</dcterms:modified>
  <cp:category/>
  <cp:contentStatus/>
</cp:coreProperties>
</file>